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0"/>
  </bookViews>
  <sheets>
    <sheet name="Reduction" sheetId="1" r:id="rId1"/>
  </sheets>
  <definedNames/>
  <calcPr fullCalcOnLoad="1"/>
</workbook>
</file>

<file path=xl/sharedStrings.xml><?xml version="1.0" encoding="utf-8"?>
<sst xmlns="http://schemas.openxmlformats.org/spreadsheetml/2006/main" count="63" uniqueCount="19">
  <si>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</si>
  <si>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</si>
  <si>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</si>
  <si>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</si>
  <si>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</si>
  <si>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</si>
  <si>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</si>
  <si>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</si>
  <si>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</si>
  <si>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</si>
  <si>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</si>
  <si>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</si>
  <si>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</si>
  <si>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</si>
  <si>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</si>
  <si>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</si>
  <si>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Gorlivka</t>
  </si>
  <si>
    <t>Torez</t>
  </si>
  <si>
    <t>Fraction of CFLs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</si>
</sst>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8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0" fontId="0" fillId="4" borderId="21" xfId="0" applyFill="1" applyBorder="1" applyAlignment="1">
      <alignment/>
    </xf>
    <xf numFmtId="0" fontId="0" fillId="32" borderId="2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0" fillId="34" borderId="22" xfId="0" applyNumberFormat="1" applyFill="1" applyBorder="1" applyAlignment="1">
      <alignment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1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0" xfId="0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5"/>
  <sheetViews>
    <sheetView tabSelected="1" zoomScalePageLayoutView="0" workbookViewId="0" topLeftCell="AA28">
      <selection activeCell="AQ32" sqref="AQ32"/>
    </sheetView>
  </sheetViews>
  <sheetFormatPr defaultColWidth="9.140625" defaultRowHeight="12.75"/>
  <cols>
    <col min="1" max="1" width="15.28125" style="0" customWidth="1"/>
    <col min="3" max="3" width="9.00390625" style="0" customWidth="1"/>
    <col min="12" max="12" width="9.57421875" style="0" bestFit="1" customWidth="1"/>
    <col min="16" max="16" width="15.421875" style="0" customWidth="1"/>
    <col min="33" max="43" width="9.140625" style="43" customWidth="1"/>
  </cols>
  <sheetData>
    <row r="2" spans="1:29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52"/>
      <c r="N2" s="52"/>
      <c r="O2" s="6"/>
      <c r="P2" s="3"/>
      <c r="Q2" s="3"/>
      <c r="R2" s="3" t="s">
        <v>2</v>
      </c>
      <c r="S2" s="3" t="s">
        <v>0</v>
      </c>
      <c r="Z2" s="6"/>
      <c r="AA2" s="6"/>
      <c r="AB2" s="52"/>
      <c r="AC2" s="52"/>
    </row>
    <row r="3" spans="1:29" ht="12.75">
      <c r="A3" s="2" t="s">
        <v>17</v>
      </c>
      <c r="B3" s="3">
        <v>8079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17</v>
      </c>
      <c r="Q3" s="3"/>
      <c r="R3" s="3">
        <v>2969</v>
      </c>
      <c r="S3" s="3">
        <f>R3+B3</f>
        <v>11048</v>
      </c>
      <c r="Z3" s="6"/>
      <c r="AA3" s="7"/>
      <c r="AB3" s="7"/>
      <c r="AC3" s="7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AF4" s="29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5" spans="1:43" ht="22.5">
      <c r="A5" s="17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28" t="s">
        <v>10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F5" s="36" t="s">
        <v>11</v>
      </c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F6" s="29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"/>
      <c r="AB7" s="6"/>
      <c r="AD7" s="6"/>
      <c r="AE7" s="6"/>
      <c r="AF7" s="30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3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"/>
      <c r="AB8" s="6"/>
      <c r="AD8" s="6"/>
      <c r="AE8" s="6"/>
      <c r="AF8" s="31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</row>
    <row r="9" spans="1:43" ht="13.5" thickBot="1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3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31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ht="12.75">
      <c r="A10" s="16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10">
        <v>365</v>
      </c>
      <c r="L10" s="8"/>
      <c r="N10" s="37"/>
      <c r="P10" s="24" t="s">
        <v>4</v>
      </c>
      <c r="Q10" s="19">
        <f>365-31-7</f>
        <v>327</v>
      </c>
      <c r="R10" s="19">
        <v>365</v>
      </c>
      <c r="S10" s="19">
        <v>365</v>
      </c>
      <c r="T10" s="19">
        <v>365</v>
      </c>
      <c r="U10" s="19">
        <v>365</v>
      </c>
      <c r="V10" s="19">
        <v>365</v>
      </c>
      <c r="W10" s="19">
        <v>365</v>
      </c>
      <c r="X10" s="19">
        <v>365</v>
      </c>
      <c r="Y10" s="19">
        <v>365</v>
      </c>
      <c r="Z10" s="70">
        <v>365</v>
      </c>
      <c r="AA10" s="1"/>
      <c r="AB10" s="6"/>
      <c r="AD10" s="6"/>
      <c r="AE10" s="6"/>
      <c r="AF10" s="31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1:43" ht="12.75">
      <c r="A11" s="13" t="s">
        <v>5</v>
      </c>
      <c r="B11" s="14">
        <v>9</v>
      </c>
      <c r="C11" s="14">
        <v>9</v>
      </c>
      <c r="D11" s="14">
        <v>9</v>
      </c>
      <c r="E11" s="14">
        <v>9</v>
      </c>
      <c r="F11" s="14">
        <v>9</v>
      </c>
      <c r="G11" s="14">
        <v>9</v>
      </c>
      <c r="H11" s="14">
        <v>9</v>
      </c>
      <c r="I11" s="14">
        <v>9</v>
      </c>
      <c r="J11" s="14">
        <v>9</v>
      </c>
      <c r="K11" s="12">
        <v>9</v>
      </c>
      <c r="L11" s="8"/>
      <c r="N11" s="37"/>
      <c r="P11" s="21" t="s">
        <v>5</v>
      </c>
      <c r="Q11" s="22">
        <v>9</v>
      </c>
      <c r="R11" s="22">
        <v>9</v>
      </c>
      <c r="S11" s="22">
        <v>9</v>
      </c>
      <c r="T11" s="22">
        <v>9</v>
      </c>
      <c r="U11" s="22">
        <v>9</v>
      </c>
      <c r="V11" s="22">
        <v>9</v>
      </c>
      <c r="W11" s="22">
        <v>9</v>
      </c>
      <c r="X11" s="22">
        <v>9</v>
      </c>
      <c r="Y11" s="22">
        <v>9</v>
      </c>
      <c r="Z11" s="20">
        <v>9</v>
      </c>
      <c r="AA11" s="1"/>
      <c r="AB11" s="6"/>
      <c r="AD11" s="6"/>
      <c r="AE11" s="6"/>
      <c r="AF11" s="31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</row>
    <row r="12" spans="1:43" ht="13.5" thickBot="1">
      <c r="A12" s="69" t="s">
        <v>18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3">
        <v>0</v>
      </c>
      <c r="L12" s="8"/>
      <c r="N12" s="37"/>
      <c r="P12" s="71" t="s">
        <v>18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1"/>
      <c r="AB12" s="6"/>
      <c r="AD12" s="6"/>
      <c r="AE12" s="6"/>
      <c r="AF12" s="31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</row>
    <row r="13" spans="1:43" ht="13.5" thickBot="1">
      <c r="A13" s="15"/>
      <c r="B13" s="11"/>
      <c r="C13" s="11"/>
      <c r="D13" s="11"/>
      <c r="E13" s="39"/>
      <c r="F13" s="39"/>
      <c r="G13" s="39"/>
      <c r="H13" s="39"/>
      <c r="I13" s="39"/>
      <c r="J13" s="39"/>
      <c r="K13" s="39"/>
      <c r="L13" s="8"/>
      <c r="N13" s="38"/>
      <c r="P13" s="23"/>
      <c r="Q13" s="1"/>
      <c r="R13" s="1"/>
      <c r="S13" s="40"/>
      <c r="T13" s="40"/>
      <c r="U13" s="40"/>
      <c r="V13" s="40"/>
      <c r="W13" s="40"/>
      <c r="X13" s="40"/>
      <c r="Y13" s="40"/>
      <c r="Z13" s="40"/>
      <c r="AA13" s="1"/>
      <c r="AB13" s="6"/>
      <c r="AD13" s="6"/>
      <c r="AE13" s="6"/>
      <c r="AF13" s="31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3" ht="12.75">
      <c r="A14" s="16"/>
      <c r="B14" s="9">
        <v>2011</v>
      </c>
      <c r="C14" s="9">
        <v>2012</v>
      </c>
      <c r="D14" s="9">
        <v>2013</v>
      </c>
      <c r="E14" s="9">
        <v>2014</v>
      </c>
      <c r="F14" s="9">
        <v>2015</v>
      </c>
      <c r="G14" s="9">
        <v>2016</v>
      </c>
      <c r="H14" s="9">
        <v>2017</v>
      </c>
      <c r="I14" s="9">
        <v>2018</v>
      </c>
      <c r="J14" s="9">
        <v>2019</v>
      </c>
      <c r="K14" s="10">
        <v>2020</v>
      </c>
      <c r="L14" s="8"/>
      <c r="N14" s="38"/>
      <c r="P14" s="24"/>
      <c r="Q14" s="19">
        <v>2011</v>
      </c>
      <c r="R14" s="19">
        <v>2012</v>
      </c>
      <c r="S14" s="19">
        <v>2013</v>
      </c>
      <c r="T14" s="19">
        <v>2014</v>
      </c>
      <c r="U14" s="19">
        <v>2015</v>
      </c>
      <c r="V14" s="19">
        <v>2016</v>
      </c>
      <c r="W14" s="19">
        <v>2017</v>
      </c>
      <c r="X14" s="19">
        <v>2018</v>
      </c>
      <c r="Y14" s="19">
        <v>2019</v>
      </c>
      <c r="Z14" s="70">
        <v>2020</v>
      </c>
      <c r="AA14" s="1"/>
      <c r="AB14" s="6"/>
      <c r="AD14" s="6"/>
      <c r="AE14" s="6"/>
      <c r="AF14" s="31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spans="1:43" ht="13.5" thickBot="1">
      <c r="A15" s="61" t="s">
        <v>15</v>
      </c>
      <c r="B15" s="62">
        <v>1.227</v>
      </c>
      <c r="C15" s="62">
        <v>1.227</v>
      </c>
      <c r="D15" s="62">
        <v>1.227</v>
      </c>
      <c r="E15" s="62">
        <v>1.227</v>
      </c>
      <c r="F15" s="62">
        <v>1.227</v>
      </c>
      <c r="G15" s="62">
        <v>1.227</v>
      </c>
      <c r="H15" s="62">
        <v>1.227</v>
      </c>
      <c r="I15" s="62">
        <v>1.227</v>
      </c>
      <c r="J15" s="62">
        <v>1.227</v>
      </c>
      <c r="K15" s="63">
        <v>1.227</v>
      </c>
      <c r="L15" s="8"/>
      <c r="N15" s="38"/>
      <c r="P15" s="74" t="s">
        <v>15</v>
      </c>
      <c r="Q15" s="72">
        <v>1.227</v>
      </c>
      <c r="R15" s="72">
        <v>1.227</v>
      </c>
      <c r="S15" s="72">
        <v>1.227</v>
      </c>
      <c r="T15" s="72">
        <v>1.227</v>
      </c>
      <c r="U15" s="72">
        <v>1.227</v>
      </c>
      <c r="V15" s="72">
        <v>1.227</v>
      </c>
      <c r="W15" s="72">
        <v>1.227</v>
      </c>
      <c r="X15" s="72">
        <v>1.227</v>
      </c>
      <c r="Y15" s="72">
        <v>1.227</v>
      </c>
      <c r="Z15" s="73">
        <v>1.227</v>
      </c>
      <c r="AA15" s="1"/>
      <c r="AB15" s="6"/>
      <c r="AD15" s="6"/>
      <c r="AE15" s="6"/>
      <c r="AF15" s="31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</row>
    <row r="16" spans="1:43" ht="13.5" thickBot="1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N16" s="38"/>
      <c r="P16" s="23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F16" s="31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43" ht="13.5" thickBot="1">
      <c r="A17" s="58" t="s">
        <v>13</v>
      </c>
      <c r="B17" s="59"/>
      <c r="C17" s="59"/>
      <c r="D17" s="59"/>
      <c r="E17" s="8"/>
      <c r="F17" s="8"/>
      <c r="G17" s="8"/>
      <c r="H17" s="8"/>
      <c r="I17" s="8"/>
      <c r="J17" s="8"/>
      <c r="K17" s="8"/>
      <c r="L17" s="8"/>
      <c r="N17" s="38"/>
      <c r="P17" s="24" t="s">
        <v>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F17" s="32" t="s">
        <v>3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</row>
    <row r="18" spans="1:43" ht="12.75">
      <c r="A18" s="16"/>
      <c r="B18" s="9">
        <v>2011</v>
      </c>
      <c r="C18" s="9">
        <v>2012</v>
      </c>
      <c r="D18" s="9">
        <v>2013</v>
      </c>
      <c r="E18" s="9">
        <v>2014</v>
      </c>
      <c r="F18" s="49">
        <v>2015</v>
      </c>
      <c r="G18" s="49">
        <v>2016</v>
      </c>
      <c r="H18" s="49">
        <v>2017</v>
      </c>
      <c r="I18" s="49">
        <v>2018</v>
      </c>
      <c r="J18" s="49">
        <v>2019</v>
      </c>
      <c r="K18" s="49">
        <v>2020</v>
      </c>
      <c r="L18" s="10" t="s">
        <v>0</v>
      </c>
      <c r="N18" s="38"/>
      <c r="P18" s="21"/>
      <c r="Q18" s="22">
        <v>2011</v>
      </c>
      <c r="R18" s="22">
        <v>2012</v>
      </c>
      <c r="S18" s="22">
        <v>2013</v>
      </c>
      <c r="T18" s="50">
        <v>2014</v>
      </c>
      <c r="U18" s="50">
        <v>2015</v>
      </c>
      <c r="V18" s="50">
        <v>2016</v>
      </c>
      <c r="W18" s="50">
        <v>2017</v>
      </c>
      <c r="X18" s="50">
        <v>2018</v>
      </c>
      <c r="Y18" s="50">
        <v>2019</v>
      </c>
      <c r="Z18" s="50">
        <v>2020</v>
      </c>
      <c r="AA18" s="20" t="s">
        <v>0</v>
      </c>
      <c r="AF18" s="33"/>
      <c r="AG18" s="41">
        <v>2011</v>
      </c>
      <c r="AH18" s="41">
        <v>2012</v>
      </c>
      <c r="AI18" s="41">
        <v>2013</v>
      </c>
      <c r="AJ18" s="41">
        <v>2014</v>
      </c>
      <c r="AK18" s="48">
        <v>2015</v>
      </c>
      <c r="AL18" s="48">
        <v>2016</v>
      </c>
      <c r="AM18" s="48">
        <v>2017</v>
      </c>
      <c r="AN18" s="48">
        <v>2018</v>
      </c>
      <c r="AO18" s="48">
        <v>2019</v>
      </c>
      <c r="AP18" s="48">
        <v>2020</v>
      </c>
      <c r="AQ18" s="42" t="s">
        <v>0</v>
      </c>
    </row>
    <row r="19" spans="1:46" ht="13.5" thickBot="1">
      <c r="A19" s="61" t="s">
        <v>17</v>
      </c>
      <c r="B19" s="62">
        <f aca="true" t="shared" si="0" ref="B19:K19">B$11*B$10*($B3*0.1)</f>
        <v>2377649.7</v>
      </c>
      <c r="C19" s="62">
        <f t="shared" si="0"/>
        <v>2653951.5000000005</v>
      </c>
      <c r="D19" s="62">
        <f t="shared" si="0"/>
        <v>2653951.5000000005</v>
      </c>
      <c r="E19" s="62">
        <f t="shared" si="0"/>
        <v>2653951.5000000005</v>
      </c>
      <c r="F19" s="62">
        <f t="shared" si="0"/>
        <v>2653951.5000000005</v>
      </c>
      <c r="G19" s="62">
        <f t="shared" si="0"/>
        <v>2653951.5000000005</v>
      </c>
      <c r="H19" s="62">
        <f t="shared" si="0"/>
        <v>2653951.5000000005</v>
      </c>
      <c r="I19" s="62">
        <f t="shared" si="0"/>
        <v>2653951.5000000005</v>
      </c>
      <c r="J19" s="62">
        <f t="shared" si="0"/>
        <v>2653951.5000000005</v>
      </c>
      <c r="K19" s="62">
        <f t="shared" si="0"/>
        <v>2653951.5000000005</v>
      </c>
      <c r="L19" s="63">
        <f>SUM(B19:K19)</f>
        <v>26263213.200000003</v>
      </c>
      <c r="N19" s="38"/>
      <c r="P19" s="21" t="s">
        <v>17</v>
      </c>
      <c r="Q19" s="22">
        <f aca="true" t="shared" si="1" ref="Q19:Z19">Q$11*Q$10*($R3*0.15)</f>
        <v>1310665.0499999998</v>
      </c>
      <c r="R19" s="22">
        <f t="shared" si="1"/>
        <v>1462974.75</v>
      </c>
      <c r="S19" s="22">
        <f t="shared" si="1"/>
        <v>1462974.75</v>
      </c>
      <c r="T19" s="22">
        <f t="shared" si="1"/>
        <v>1462974.75</v>
      </c>
      <c r="U19" s="22">
        <f t="shared" si="1"/>
        <v>1462974.75</v>
      </c>
      <c r="V19" s="22">
        <f t="shared" si="1"/>
        <v>1462974.75</v>
      </c>
      <c r="W19" s="22">
        <f t="shared" si="1"/>
        <v>1462974.75</v>
      </c>
      <c r="X19" s="22">
        <f t="shared" si="1"/>
        <v>1462974.75</v>
      </c>
      <c r="Y19" s="22">
        <f t="shared" si="1"/>
        <v>1462974.75</v>
      </c>
      <c r="Z19" s="22">
        <f t="shared" si="1"/>
        <v>1462974.75</v>
      </c>
      <c r="AA19" s="20">
        <f>SUM(Q19:Z19)</f>
        <v>14477437.8</v>
      </c>
      <c r="AF19" s="33" t="s">
        <v>17</v>
      </c>
      <c r="AG19" s="41">
        <f>Q19+B19</f>
        <v>3688314.75</v>
      </c>
      <c r="AH19" s="41">
        <f aca="true" t="shared" si="2" ref="AH19:AP19">R19+C19</f>
        <v>4116926.2500000005</v>
      </c>
      <c r="AI19" s="41">
        <f t="shared" si="2"/>
        <v>4116926.2500000005</v>
      </c>
      <c r="AJ19" s="41">
        <f t="shared" si="2"/>
        <v>4116926.2500000005</v>
      </c>
      <c r="AK19" s="41">
        <f t="shared" si="2"/>
        <v>4116926.2500000005</v>
      </c>
      <c r="AL19" s="41">
        <f t="shared" si="2"/>
        <v>4116926.2500000005</v>
      </c>
      <c r="AM19" s="41">
        <f t="shared" si="2"/>
        <v>4116926.2500000005</v>
      </c>
      <c r="AN19" s="41">
        <f t="shared" si="2"/>
        <v>4116926.2500000005</v>
      </c>
      <c r="AO19" s="41">
        <f t="shared" si="2"/>
        <v>4116926.2500000005</v>
      </c>
      <c r="AP19" s="41">
        <f t="shared" si="2"/>
        <v>4116926.2500000005</v>
      </c>
      <c r="AQ19" s="34">
        <f>SUM(AG19:AP19)</f>
        <v>40740651</v>
      </c>
      <c r="AT19" s="43"/>
    </row>
    <row r="20" spans="1:43" ht="13.5" thickBot="1">
      <c r="A20" s="16" t="s">
        <v>6</v>
      </c>
      <c r="B20" s="10"/>
      <c r="C20" s="60"/>
      <c r="D20" s="8"/>
      <c r="E20" s="8"/>
      <c r="F20" s="8"/>
      <c r="G20" s="8"/>
      <c r="H20" s="8"/>
      <c r="I20" s="8"/>
      <c r="J20" s="8"/>
      <c r="K20" s="8"/>
      <c r="L20" s="8"/>
      <c r="P20" s="27" t="s">
        <v>6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F20" s="35" t="s">
        <v>6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</row>
    <row r="21" spans="1:43" ht="12.75">
      <c r="A21" s="13"/>
      <c r="B21" s="10">
        <v>2011</v>
      </c>
      <c r="C21" s="64">
        <v>2012</v>
      </c>
      <c r="D21" s="9">
        <v>2013</v>
      </c>
      <c r="E21" s="9">
        <v>2014</v>
      </c>
      <c r="F21" s="49">
        <v>2015</v>
      </c>
      <c r="G21" s="49">
        <v>2016</v>
      </c>
      <c r="H21" s="49">
        <v>2017</v>
      </c>
      <c r="I21" s="49">
        <v>2018</v>
      </c>
      <c r="J21" s="49">
        <v>2019</v>
      </c>
      <c r="K21" s="49">
        <v>2020</v>
      </c>
      <c r="L21" s="10" t="s">
        <v>0</v>
      </c>
      <c r="P21" s="21"/>
      <c r="Q21" s="22">
        <v>2011</v>
      </c>
      <c r="R21" s="22">
        <v>2012</v>
      </c>
      <c r="S21" s="22">
        <v>2013</v>
      </c>
      <c r="T21" s="50">
        <v>2014</v>
      </c>
      <c r="U21" s="50">
        <v>2015</v>
      </c>
      <c r="V21" s="50">
        <v>2016</v>
      </c>
      <c r="W21" s="50">
        <v>2017</v>
      </c>
      <c r="X21" s="50">
        <v>2018</v>
      </c>
      <c r="Y21" s="50">
        <v>2019</v>
      </c>
      <c r="Z21" s="50">
        <v>2020</v>
      </c>
      <c r="AA21" s="20" t="s">
        <v>0</v>
      </c>
      <c r="AF21" s="33"/>
      <c r="AG21" s="41">
        <v>2011</v>
      </c>
      <c r="AH21" s="41">
        <v>2012</v>
      </c>
      <c r="AI21" s="41">
        <v>2013</v>
      </c>
      <c r="AJ21" s="41">
        <v>2014</v>
      </c>
      <c r="AK21" s="48">
        <v>2015</v>
      </c>
      <c r="AL21" s="48">
        <v>2016</v>
      </c>
      <c r="AM21" s="48">
        <v>2017</v>
      </c>
      <c r="AN21" s="48">
        <v>2018</v>
      </c>
      <c r="AO21" s="48">
        <v>2019</v>
      </c>
      <c r="AP21" s="48">
        <v>2020</v>
      </c>
      <c r="AQ21" s="42" t="s">
        <v>0</v>
      </c>
    </row>
    <row r="22" spans="1:43" ht="13.5" thickBot="1">
      <c r="A22" s="61" t="s">
        <v>17</v>
      </c>
      <c r="B22" s="63">
        <f>B19*(1-B12)*B$15/1000</f>
        <v>2917.3761819000006</v>
      </c>
      <c r="C22" s="65">
        <f aca="true" t="shared" si="3" ref="C22:K22">C19*(1-C12)*C$15/1000</f>
        <v>3256.3984905000007</v>
      </c>
      <c r="D22" s="62">
        <f t="shared" si="3"/>
        <v>3256.3984905000007</v>
      </c>
      <c r="E22" s="62">
        <f t="shared" si="3"/>
        <v>3256.3984905000007</v>
      </c>
      <c r="F22" s="62">
        <f t="shared" si="3"/>
        <v>3256.3984905000007</v>
      </c>
      <c r="G22" s="62">
        <f t="shared" si="3"/>
        <v>3256.3984905000007</v>
      </c>
      <c r="H22" s="62">
        <f t="shared" si="3"/>
        <v>3256.3984905000007</v>
      </c>
      <c r="I22" s="62">
        <f t="shared" si="3"/>
        <v>3256.3984905000007</v>
      </c>
      <c r="J22" s="62">
        <f t="shared" si="3"/>
        <v>3256.3984905000007</v>
      </c>
      <c r="K22" s="62">
        <f t="shared" si="3"/>
        <v>3256.3984905000007</v>
      </c>
      <c r="L22" s="63">
        <f>SUM(B22:K22)</f>
        <v>32224.9625964</v>
      </c>
      <c r="P22" s="21" t="s">
        <v>17</v>
      </c>
      <c r="Q22" s="22">
        <f>Q19*(1-Q12)*Q$15/1000</f>
        <v>1608.18601635</v>
      </c>
      <c r="R22" s="22">
        <f aca="true" t="shared" si="4" ref="R22:Z22">R19*(1-R12)*R$15/1000</f>
        <v>1795.0700182500002</v>
      </c>
      <c r="S22" s="22">
        <f t="shared" si="4"/>
        <v>1795.0700182500002</v>
      </c>
      <c r="T22" s="22">
        <f t="shared" si="4"/>
        <v>1795.0700182500002</v>
      </c>
      <c r="U22" s="22">
        <f t="shared" si="4"/>
        <v>1795.0700182500002</v>
      </c>
      <c r="V22" s="22">
        <f t="shared" si="4"/>
        <v>1795.0700182500002</v>
      </c>
      <c r="W22" s="22">
        <f t="shared" si="4"/>
        <v>1795.0700182500002</v>
      </c>
      <c r="X22" s="22">
        <f t="shared" si="4"/>
        <v>1795.0700182500002</v>
      </c>
      <c r="Y22" s="22">
        <f t="shared" si="4"/>
        <v>1795.0700182500002</v>
      </c>
      <c r="Z22" s="22">
        <f t="shared" si="4"/>
        <v>1795.0700182500002</v>
      </c>
      <c r="AA22" s="20">
        <f>SUM(Q22:Z22)</f>
        <v>17763.816180600003</v>
      </c>
      <c r="AF22" s="33" t="s">
        <v>16</v>
      </c>
      <c r="AG22" s="41">
        <f>Q22+B22</f>
        <v>4525.562198250001</v>
      </c>
      <c r="AH22" s="41">
        <f aca="true" t="shared" si="5" ref="AH22:AP22">R22+C22</f>
        <v>5051.468508750001</v>
      </c>
      <c r="AI22" s="41">
        <f t="shared" si="5"/>
        <v>5051.468508750001</v>
      </c>
      <c r="AJ22" s="41">
        <f t="shared" si="5"/>
        <v>5051.468508750001</v>
      </c>
      <c r="AK22" s="41">
        <f t="shared" si="5"/>
        <v>5051.468508750001</v>
      </c>
      <c r="AL22" s="41">
        <f t="shared" si="5"/>
        <v>5051.468508750001</v>
      </c>
      <c r="AM22" s="41">
        <f t="shared" si="5"/>
        <v>5051.468508750001</v>
      </c>
      <c r="AN22" s="41">
        <f t="shared" si="5"/>
        <v>5051.468508750001</v>
      </c>
      <c r="AO22" s="41">
        <f t="shared" si="5"/>
        <v>5051.468508750001</v>
      </c>
      <c r="AP22" s="41">
        <f t="shared" si="5"/>
        <v>5051.468508750001</v>
      </c>
      <c r="AQ22" s="34">
        <f>SUM(AG22:AP22)</f>
        <v>49988.778777000014</v>
      </c>
    </row>
    <row r="23" spans="1:43" ht="13.5" thickBot="1">
      <c r="A23" s="66" t="s">
        <v>7</v>
      </c>
      <c r="B23" s="67"/>
      <c r="C23" s="68"/>
      <c r="D23" s="8"/>
      <c r="E23" s="8"/>
      <c r="F23" s="8"/>
      <c r="G23" s="8"/>
      <c r="H23" s="8"/>
      <c r="I23" s="8"/>
      <c r="J23" s="8"/>
      <c r="K23" s="8"/>
      <c r="L23" s="8"/>
      <c r="P23" s="27" t="s">
        <v>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F23" s="33" t="s">
        <v>17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</row>
    <row r="24" spans="1:43" ht="12.75">
      <c r="A24" s="16"/>
      <c r="B24" s="9">
        <v>2011</v>
      </c>
      <c r="C24" s="9">
        <v>2012</v>
      </c>
      <c r="D24" s="9">
        <v>2013</v>
      </c>
      <c r="E24" s="9">
        <v>2014</v>
      </c>
      <c r="F24" s="49">
        <v>2015</v>
      </c>
      <c r="G24" s="49">
        <v>2016</v>
      </c>
      <c r="H24" s="49">
        <v>2017</v>
      </c>
      <c r="I24" s="49">
        <v>2018</v>
      </c>
      <c r="J24" s="49">
        <v>2019</v>
      </c>
      <c r="K24" s="49">
        <v>2020</v>
      </c>
      <c r="L24" s="10" t="s">
        <v>0</v>
      </c>
      <c r="P24" s="21"/>
      <c r="Q24" s="22">
        <v>2011</v>
      </c>
      <c r="R24" s="22">
        <v>2012</v>
      </c>
      <c r="S24" s="22">
        <v>2013</v>
      </c>
      <c r="T24" s="50">
        <v>2014</v>
      </c>
      <c r="U24" s="50">
        <v>2015</v>
      </c>
      <c r="V24" s="50">
        <v>2016</v>
      </c>
      <c r="W24" s="50">
        <v>2017</v>
      </c>
      <c r="X24" s="50">
        <v>2018</v>
      </c>
      <c r="Y24" s="50">
        <v>2019</v>
      </c>
      <c r="Z24" s="50">
        <v>2020</v>
      </c>
      <c r="AA24" s="20" t="s">
        <v>0</v>
      </c>
      <c r="AF24" s="33"/>
      <c r="AG24" s="41">
        <v>2011</v>
      </c>
      <c r="AH24" s="41">
        <v>2012</v>
      </c>
      <c r="AI24" s="41">
        <v>2013</v>
      </c>
      <c r="AJ24" s="41">
        <v>2014</v>
      </c>
      <c r="AK24" s="48">
        <v>2015</v>
      </c>
      <c r="AL24" s="48">
        <v>2016</v>
      </c>
      <c r="AM24" s="48">
        <v>2017</v>
      </c>
      <c r="AN24" s="48">
        <v>2018</v>
      </c>
      <c r="AO24" s="48">
        <v>2019</v>
      </c>
      <c r="AP24" s="48">
        <v>2020</v>
      </c>
      <c r="AQ24" s="42" t="s">
        <v>0</v>
      </c>
    </row>
    <row r="25" spans="1:43" ht="13.5" thickBot="1">
      <c r="A25" s="61" t="s">
        <v>17</v>
      </c>
      <c r="B25" s="62">
        <f aca="true" t="shared" si="6" ref="B25:K25">B$11*B$10*($B3*0.02)</f>
        <v>475529.94000000006</v>
      </c>
      <c r="C25" s="62">
        <f t="shared" si="6"/>
        <v>530790.3</v>
      </c>
      <c r="D25" s="62">
        <f t="shared" si="6"/>
        <v>530790.3</v>
      </c>
      <c r="E25" s="62">
        <f t="shared" si="6"/>
        <v>530790.3</v>
      </c>
      <c r="F25" s="62">
        <f t="shared" si="6"/>
        <v>530790.3</v>
      </c>
      <c r="G25" s="62">
        <f t="shared" si="6"/>
        <v>530790.3</v>
      </c>
      <c r="H25" s="62">
        <f t="shared" si="6"/>
        <v>530790.3</v>
      </c>
      <c r="I25" s="62">
        <f t="shared" si="6"/>
        <v>530790.3</v>
      </c>
      <c r="J25" s="62">
        <f t="shared" si="6"/>
        <v>530790.3</v>
      </c>
      <c r="K25" s="62">
        <f t="shared" si="6"/>
        <v>530790.3</v>
      </c>
      <c r="L25" s="63">
        <f>SUM(B25:K25)</f>
        <v>5252642.64</v>
      </c>
      <c r="P25" s="21" t="s">
        <v>17</v>
      </c>
      <c r="Q25" s="22">
        <f>Q$11*Q$10*($R3*0.032)</f>
        <v>279608.544</v>
      </c>
      <c r="R25" s="22">
        <f aca="true" t="shared" si="7" ref="R25:Y25">R$11*R$10*($R3*0.032)</f>
        <v>312101.27999999997</v>
      </c>
      <c r="S25" s="22">
        <f t="shared" si="7"/>
        <v>312101.27999999997</v>
      </c>
      <c r="T25" s="22">
        <f t="shared" si="7"/>
        <v>312101.27999999997</v>
      </c>
      <c r="U25" s="22">
        <f t="shared" si="7"/>
        <v>312101.27999999997</v>
      </c>
      <c r="V25" s="22">
        <f t="shared" si="7"/>
        <v>312101.27999999997</v>
      </c>
      <c r="W25" s="22">
        <f t="shared" si="7"/>
        <v>312101.27999999997</v>
      </c>
      <c r="X25" s="22">
        <f t="shared" si="7"/>
        <v>312101.27999999997</v>
      </c>
      <c r="Y25" s="22">
        <f t="shared" si="7"/>
        <v>312101.27999999997</v>
      </c>
      <c r="Z25" s="22">
        <f>Z$11*Z$10*($R3*0.032)</f>
        <v>312101.27999999997</v>
      </c>
      <c r="AA25" s="20">
        <f>SUM(Q25:Z25)</f>
        <v>3088520.0639999993</v>
      </c>
      <c r="AF25" s="33" t="s">
        <v>17</v>
      </c>
      <c r="AG25" s="41">
        <f>Q25+B25</f>
        <v>755138.484</v>
      </c>
      <c r="AH25" s="41">
        <f aca="true" t="shared" si="8" ref="AH25:AP25">R25+C25</f>
        <v>842891.5800000001</v>
      </c>
      <c r="AI25" s="41">
        <f t="shared" si="8"/>
        <v>842891.5800000001</v>
      </c>
      <c r="AJ25" s="41">
        <f t="shared" si="8"/>
        <v>842891.5800000001</v>
      </c>
      <c r="AK25" s="41">
        <f t="shared" si="8"/>
        <v>842891.5800000001</v>
      </c>
      <c r="AL25" s="41">
        <f t="shared" si="8"/>
        <v>842891.5800000001</v>
      </c>
      <c r="AM25" s="41">
        <f t="shared" si="8"/>
        <v>842891.5800000001</v>
      </c>
      <c r="AN25" s="41">
        <f t="shared" si="8"/>
        <v>842891.5800000001</v>
      </c>
      <c r="AO25" s="41">
        <f t="shared" si="8"/>
        <v>842891.5800000001</v>
      </c>
      <c r="AP25" s="41">
        <f t="shared" si="8"/>
        <v>842891.5800000001</v>
      </c>
      <c r="AQ25" s="34">
        <f>SUM(AG25:AP25)</f>
        <v>8341162.704000001</v>
      </c>
    </row>
    <row r="26" spans="1:43" ht="13.5" thickBot="1">
      <c r="A26" s="66" t="s">
        <v>8</v>
      </c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P26" s="27" t="s">
        <v>8</v>
      </c>
      <c r="Q26" s="26"/>
      <c r="R26" s="25"/>
      <c r="S26" s="25"/>
      <c r="T26" s="25"/>
      <c r="U26" s="25"/>
      <c r="V26" s="25"/>
      <c r="W26" s="25"/>
      <c r="X26" s="25"/>
      <c r="Y26" s="25"/>
      <c r="Z26" s="25"/>
      <c r="AA26" s="26"/>
      <c r="AF26" s="35" t="s">
        <v>8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</row>
    <row r="27" spans="1:43" ht="12.75">
      <c r="A27" s="16"/>
      <c r="B27" s="9">
        <v>2011</v>
      </c>
      <c r="C27" s="9">
        <v>2012</v>
      </c>
      <c r="D27" s="9">
        <v>2013</v>
      </c>
      <c r="E27" s="9">
        <v>2014</v>
      </c>
      <c r="F27" s="49">
        <v>2015</v>
      </c>
      <c r="G27" s="49">
        <v>2016</v>
      </c>
      <c r="H27" s="49">
        <v>2017</v>
      </c>
      <c r="I27" s="49">
        <v>2018</v>
      </c>
      <c r="J27" s="49">
        <v>2019</v>
      </c>
      <c r="K27" s="49">
        <v>2020</v>
      </c>
      <c r="L27" s="10" t="s">
        <v>0</v>
      </c>
      <c r="P27" s="21"/>
      <c r="Q27" s="20">
        <v>2011</v>
      </c>
      <c r="R27" s="79">
        <v>2012</v>
      </c>
      <c r="S27" s="19">
        <v>2013</v>
      </c>
      <c r="T27" s="78">
        <v>2014</v>
      </c>
      <c r="U27" s="78">
        <v>2015</v>
      </c>
      <c r="V27" s="78">
        <v>2016</v>
      </c>
      <c r="W27" s="78">
        <v>2017</v>
      </c>
      <c r="X27" s="78">
        <v>2018</v>
      </c>
      <c r="Y27" s="78">
        <v>2019</v>
      </c>
      <c r="Z27" s="78">
        <v>2020</v>
      </c>
      <c r="AA27" s="70" t="s">
        <v>0</v>
      </c>
      <c r="AF27" s="33"/>
      <c r="AG27" s="41">
        <v>2011</v>
      </c>
      <c r="AH27" s="41">
        <v>2012</v>
      </c>
      <c r="AI27" s="41">
        <v>2013</v>
      </c>
      <c r="AJ27" s="41">
        <v>2014</v>
      </c>
      <c r="AK27" s="48">
        <v>2015</v>
      </c>
      <c r="AL27" s="48">
        <v>2016</v>
      </c>
      <c r="AM27" s="48">
        <v>2017</v>
      </c>
      <c r="AN27" s="48">
        <v>2018</v>
      </c>
      <c r="AO27" s="48">
        <v>2019</v>
      </c>
      <c r="AP27" s="48">
        <v>2020</v>
      </c>
      <c r="AQ27" s="42" t="s">
        <v>0</v>
      </c>
    </row>
    <row r="28" spans="1:43" ht="13.5" thickBot="1">
      <c r="A28" s="61" t="s">
        <v>17</v>
      </c>
      <c r="B28" s="62">
        <f>B25*B$15/1000</f>
        <v>583.4752363800002</v>
      </c>
      <c r="C28" s="62">
        <f aca="true" t="shared" si="9" ref="C28:K28">C25*C$15/1000</f>
        <v>651.2796981000001</v>
      </c>
      <c r="D28" s="62">
        <f t="shared" si="9"/>
        <v>651.2796981000001</v>
      </c>
      <c r="E28" s="62">
        <f t="shared" si="9"/>
        <v>651.2796981000001</v>
      </c>
      <c r="F28" s="62">
        <f t="shared" si="9"/>
        <v>651.2796981000001</v>
      </c>
      <c r="G28" s="62">
        <f t="shared" si="9"/>
        <v>651.2796981000001</v>
      </c>
      <c r="H28" s="62">
        <f t="shared" si="9"/>
        <v>651.2796981000001</v>
      </c>
      <c r="I28" s="62">
        <f t="shared" si="9"/>
        <v>651.2796981000001</v>
      </c>
      <c r="J28" s="62">
        <f t="shared" si="9"/>
        <v>651.2796981000001</v>
      </c>
      <c r="K28" s="62">
        <f t="shared" si="9"/>
        <v>651.2796981000001</v>
      </c>
      <c r="L28" s="63">
        <f>SUM(B28:K28)</f>
        <v>6444.992519280001</v>
      </c>
      <c r="P28" s="74" t="s">
        <v>17</v>
      </c>
      <c r="Q28" s="73">
        <f>Q25*Q$15/1000</f>
        <v>343.079683488</v>
      </c>
      <c r="R28" s="71">
        <f aca="true" t="shared" si="10" ref="R28:Z28">R25*R$15/1000</f>
        <v>382.94827055999997</v>
      </c>
      <c r="S28" s="72">
        <f t="shared" si="10"/>
        <v>382.94827055999997</v>
      </c>
      <c r="T28" s="72">
        <f t="shared" si="10"/>
        <v>382.94827055999997</v>
      </c>
      <c r="U28" s="72">
        <f t="shared" si="10"/>
        <v>382.94827055999997</v>
      </c>
      <c r="V28" s="72">
        <f t="shared" si="10"/>
        <v>382.94827055999997</v>
      </c>
      <c r="W28" s="72">
        <f t="shared" si="10"/>
        <v>382.94827055999997</v>
      </c>
      <c r="X28" s="72">
        <f t="shared" si="10"/>
        <v>382.94827055999997</v>
      </c>
      <c r="Y28" s="72">
        <f t="shared" si="10"/>
        <v>382.94827055999997</v>
      </c>
      <c r="Z28" s="72">
        <f t="shared" si="10"/>
        <v>382.94827055999997</v>
      </c>
      <c r="AA28" s="73">
        <f>SUM(Q28:Z28)</f>
        <v>3789.614118527999</v>
      </c>
      <c r="AF28" s="33" t="s">
        <v>17</v>
      </c>
      <c r="AG28" s="41">
        <f>Q28+B28</f>
        <v>926.5549198680002</v>
      </c>
      <c r="AH28" s="41">
        <f aca="true" t="shared" si="11" ref="AH28:AP28">R28+C28</f>
        <v>1034.22796866</v>
      </c>
      <c r="AI28" s="41">
        <f t="shared" si="11"/>
        <v>1034.22796866</v>
      </c>
      <c r="AJ28" s="41">
        <f t="shared" si="11"/>
        <v>1034.22796866</v>
      </c>
      <c r="AK28" s="41">
        <f t="shared" si="11"/>
        <v>1034.22796866</v>
      </c>
      <c r="AL28" s="41">
        <f t="shared" si="11"/>
        <v>1034.22796866</v>
      </c>
      <c r="AM28" s="41">
        <f t="shared" si="11"/>
        <v>1034.22796866</v>
      </c>
      <c r="AN28" s="41">
        <f t="shared" si="11"/>
        <v>1034.22796866</v>
      </c>
      <c r="AO28" s="41">
        <f t="shared" si="11"/>
        <v>1034.22796866</v>
      </c>
      <c r="AP28" s="41">
        <f t="shared" si="11"/>
        <v>1034.22796866</v>
      </c>
      <c r="AQ28" s="34">
        <f>SUM(AG28:AP28)</f>
        <v>10234.606637807998</v>
      </c>
    </row>
    <row r="29" spans="1:43" ht="13.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F29" s="29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ht="13.5" thickBot="1">
      <c r="A30" s="66" t="s">
        <v>14</v>
      </c>
      <c r="B30" s="67"/>
      <c r="C30" s="68"/>
      <c r="D30" s="8"/>
      <c r="E30" s="8"/>
      <c r="F30" s="8"/>
      <c r="G30" s="8"/>
      <c r="H30" s="8"/>
      <c r="I30" s="8"/>
      <c r="J30" s="8"/>
      <c r="K30" s="8"/>
      <c r="L30" s="8"/>
      <c r="P30" s="75" t="s">
        <v>14</v>
      </c>
      <c r="Q30" s="76"/>
      <c r="R30" s="77"/>
      <c r="S30" s="18"/>
      <c r="T30" s="18"/>
      <c r="U30" s="18"/>
      <c r="V30" s="18"/>
      <c r="W30" s="18"/>
      <c r="X30" s="18"/>
      <c r="Y30" s="18"/>
      <c r="Z30" s="18"/>
      <c r="AA30" s="18"/>
      <c r="AF30" s="54" t="s">
        <v>14</v>
      </c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</row>
    <row r="31" spans="1:43" ht="12.75">
      <c r="A31" s="16"/>
      <c r="B31" s="9">
        <v>2011</v>
      </c>
      <c r="C31" s="9">
        <v>2012</v>
      </c>
      <c r="D31" s="9">
        <v>2013</v>
      </c>
      <c r="E31" s="9">
        <v>2014</v>
      </c>
      <c r="F31" s="49">
        <v>2015</v>
      </c>
      <c r="G31" s="49">
        <v>2016</v>
      </c>
      <c r="H31" s="49">
        <v>2017</v>
      </c>
      <c r="I31" s="49">
        <v>2018</v>
      </c>
      <c r="J31" s="49">
        <v>2019</v>
      </c>
      <c r="K31" s="49">
        <v>2020</v>
      </c>
      <c r="L31" s="10" t="s">
        <v>0</v>
      </c>
      <c r="P31" s="24"/>
      <c r="Q31" s="19">
        <v>2011</v>
      </c>
      <c r="R31" s="19">
        <v>2012</v>
      </c>
      <c r="S31" s="19">
        <v>2013</v>
      </c>
      <c r="T31" s="78">
        <v>2014</v>
      </c>
      <c r="U31" s="78">
        <v>2015</v>
      </c>
      <c r="V31" s="78">
        <v>2016</v>
      </c>
      <c r="W31" s="78">
        <v>2017</v>
      </c>
      <c r="X31" s="78">
        <v>2018</v>
      </c>
      <c r="Y31" s="78">
        <v>2019</v>
      </c>
      <c r="Z31" s="78">
        <v>2020</v>
      </c>
      <c r="AA31" s="70" t="s">
        <v>0</v>
      </c>
      <c r="AF31" s="33"/>
      <c r="AG31" s="53">
        <v>2011</v>
      </c>
      <c r="AH31" s="41">
        <v>2012</v>
      </c>
      <c r="AI31" s="41">
        <v>2013</v>
      </c>
      <c r="AJ31" s="41">
        <v>2014</v>
      </c>
      <c r="AK31" s="48">
        <v>2015</v>
      </c>
      <c r="AL31" s="48">
        <v>2016</v>
      </c>
      <c r="AM31" s="48">
        <v>2017</v>
      </c>
      <c r="AN31" s="48">
        <v>2018</v>
      </c>
      <c r="AO31" s="48">
        <v>2019</v>
      </c>
      <c r="AP31" s="48">
        <v>2020</v>
      </c>
      <c r="AQ31" s="42" t="s">
        <v>0</v>
      </c>
    </row>
    <row r="32" spans="1:43" ht="13.5" thickBot="1">
      <c r="A32" s="61" t="s">
        <v>17</v>
      </c>
      <c r="B32" s="62">
        <f>B22-B28</f>
        <v>2333.9009455200003</v>
      </c>
      <c r="C32" s="62">
        <f aca="true" t="shared" si="12" ref="C32:K32">C22-C28</f>
        <v>2605.1187924000005</v>
      </c>
      <c r="D32" s="62">
        <f t="shared" si="12"/>
        <v>2605.1187924000005</v>
      </c>
      <c r="E32" s="62">
        <f t="shared" si="12"/>
        <v>2605.1187924000005</v>
      </c>
      <c r="F32" s="62">
        <f t="shared" si="12"/>
        <v>2605.1187924000005</v>
      </c>
      <c r="G32" s="62">
        <f t="shared" si="12"/>
        <v>2605.1187924000005</v>
      </c>
      <c r="H32" s="62">
        <f t="shared" si="12"/>
        <v>2605.1187924000005</v>
      </c>
      <c r="I32" s="62">
        <f t="shared" si="12"/>
        <v>2605.1187924000005</v>
      </c>
      <c r="J32" s="62">
        <f t="shared" si="12"/>
        <v>2605.1187924000005</v>
      </c>
      <c r="K32" s="62">
        <f t="shared" si="12"/>
        <v>2605.1187924000005</v>
      </c>
      <c r="L32" s="63">
        <f>SUM(B32:K32)</f>
        <v>25779.970077120004</v>
      </c>
      <c r="P32" s="74" t="s">
        <v>17</v>
      </c>
      <c r="Q32" s="72">
        <f>Q22-Q28</f>
        <v>1265.106332862</v>
      </c>
      <c r="R32" s="72">
        <f aca="true" t="shared" si="13" ref="R32:Z32">R22-R28</f>
        <v>1412.1217476900001</v>
      </c>
      <c r="S32" s="72">
        <f t="shared" si="13"/>
        <v>1412.1217476900001</v>
      </c>
      <c r="T32" s="72">
        <f t="shared" si="13"/>
        <v>1412.1217476900001</v>
      </c>
      <c r="U32" s="72">
        <f t="shared" si="13"/>
        <v>1412.1217476900001</v>
      </c>
      <c r="V32" s="72">
        <f t="shared" si="13"/>
        <v>1412.1217476900001</v>
      </c>
      <c r="W32" s="72">
        <f t="shared" si="13"/>
        <v>1412.1217476900001</v>
      </c>
      <c r="X32" s="72">
        <f t="shared" si="13"/>
        <v>1412.1217476900001</v>
      </c>
      <c r="Y32" s="72">
        <f t="shared" si="13"/>
        <v>1412.1217476900001</v>
      </c>
      <c r="Z32" s="72">
        <f t="shared" si="13"/>
        <v>1412.1217476900001</v>
      </c>
      <c r="AA32" s="73">
        <f>SUM(Q32:Z32)</f>
        <v>13974.202062072001</v>
      </c>
      <c r="AF32" s="55" t="s">
        <v>17</v>
      </c>
      <c r="AG32" s="56">
        <f>Q32+B32</f>
        <v>3599.0072783820005</v>
      </c>
      <c r="AH32" s="56">
        <f aca="true" t="shared" si="14" ref="AH32:AP32">R32+C32</f>
        <v>4017.2405400900006</v>
      </c>
      <c r="AI32" s="56">
        <f t="shared" si="14"/>
        <v>4017.2405400900006</v>
      </c>
      <c r="AJ32" s="56">
        <f t="shared" si="14"/>
        <v>4017.2405400900006</v>
      </c>
      <c r="AK32" s="56">
        <f t="shared" si="14"/>
        <v>4017.2405400900006</v>
      </c>
      <c r="AL32" s="56">
        <f t="shared" si="14"/>
        <v>4017.2405400900006</v>
      </c>
      <c r="AM32" s="56">
        <f t="shared" si="14"/>
        <v>4017.2405400900006</v>
      </c>
      <c r="AN32" s="56">
        <f t="shared" si="14"/>
        <v>4017.2405400900006</v>
      </c>
      <c r="AO32" s="56">
        <f t="shared" si="14"/>
        <v>4017.2405400900006</v>
      </c>
      <c r="AP32" s="56">
        <f t="shared" si="14"/>
        <v>4017.2405400900006</v>
      </c>
      <c r="AQ32" s="57">
        <f>SUM(AG32:AP32)</f>
        <v>39754.172139192015</v>
      </c>
    </row>
    <row r="41" ht="12.75">
      <c r="P41" s="4"/>
    </row>
    <row r="52" ht="12.75">
      <c r="P52" s="4"/>
    </row>
    <row r="55" ht="12.75">
      <c r="AK55" s="51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2012-06-26T11:13:33Z</dcterms:modified>
  <cp:category/>
  <cp:version/>
  <cp:contentType/>
  <cp:contentStatus/>
</cp:coreProperties>
</file>